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инвест Монди СЛПК 12 мес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VasilevitskayaL</author>
  </authors>
  <commentList>
    <comment ref="I14" authorId="0">
      <text>
        <r>
          <rPr>
            <b/>
            <sz val="8"/>
            <rFont val="Tahoma"/>
            <family val="2"/>
          </rPr>
          <t>VasilevitskayaL:</t>
        </r>
        <r>
          <rPr>
            <sz val="8"/>
            <rFont val="Tahoma"/>
            <family val="2"/>
          </rPr>
          <t xml:space="preserve">
прибыль по ТП - приб по инвестиц составл в ТП</t>
        </r>
      </text>
    </comment>
    <comment ref="I11" authorId="0">
      <text>
        <r>
          <rPr>
            <b/>
            <sz val="8"/>
            <rFont val="Tahoma"/>
            <family val="2"/>
          </rPr>
          <t>VasilevitskayaL:</t>
        </r>
        <r>
          <rPr>
            <sz val="8"/>
            <rFont val="Tahoma"/>
            <family val="2"/>
          </rPr>
          <t xml:space="preserve">
прибыль по ТП - приб по инвестиц составл в ТП</t>
        </r>
      </text>
    </comment>
    <comment ref="H10" authorId="0">
      <text>
        <r>
          <rPr>
            <b/>
            <sz val="8"/>
            <rFont val="Tahoma"/>
            <family val="2"/>
          </rPr>
          <t>VasilevitskayaL:</t>
        </r>
        <r>
          <rPr>
            <sz val="8"/>
            <rFont val="Tahoma"/>
            <family val="2"/>
          </rPr>
          <t xml:space="preserve">
аморт за 12 мес по видам деят.(тэц,ввс,пэо эп)</t>
        </r>
      </text>
    </comment>
    <comment ref="H13" authorId="0">
      <text>
        <r>
          <rPr>
            <b/>
            <sz val="8"/>
            <rFont val="Tahoma"/>
            <family val="2"/>
          </rPr>
          <t>VasilevitskayaL:</t>
        </r>
        <r>
          <rPr>
            <sz val="8"/>
            <rFont val="Tahoma"/>
            <family val="2"/>
          </rPr>
          <t xml:space="preserve">
амортиз по видам деятельности (тэц,тгс) 12мес 10г</t>
        </r>
      </text>
    </comment>
    <comment ref="I10" authorId="0">
      <text>
        <r>
          <rPr>
            <b/>
            <sz val="8"/>
            <rFont val="Tahoma"/>
            <family val="2"/>
          </rPr>
          <t>VasilevitskayaL:</t>
        </r>
        <r>
          <rPr>
            <sz val="8"/>
            <rFont val="Tahoma"/>
            <family val="2"/>
          </rPr>
          <t xml:space="preserve">
Прибыль по ТП/объем ТП * отпуск с шин -  прибыль по инв.составл*отп с шин</t>
        </r>
      </text>
    </comment>
  </commentList>
</comments>
</file>

<file path=xl/sharedStrings.xml><?xml version="1.0" encoding="utf-8"?>
<sst xmlns="http://schemas.openxmlformats.org/spreadsheetml/2006/main" count="31" uniqueCount="24">
  <si>
    <t>в части производства тепловой энергии</t>
  </si>
  <si>
    <t>Новый СРК-3500 с новой дымовой трубой</t>
  </si>
  <si>
    <t>в части производства электрической энергии</t>
  </si>
  <si>
    <t>Сметная стоимость в ценах базового года, тыс. руб.</t>
  </si>
  <si>
    <t>Сметная стоимость в текущих ценах, тыс. руб.</t>
  </si>
  <si>
    <t>в том числе:</t>
  </si>
  <si>
    <t>Амортизация</t>
  </si>
  <si>
    <t>Прибыль</t>
  </si>
  <si>
    <t>Кредиты</t>
  </si>
  <si>
    <t>Допэмиссия</t>
  </si>
  <si>
    <t>Прочие</t>
  </si>
  <si>
    <t>Факт</t>
  </si>
  <si>
    <t xml:space="preserve">        в расчете на всю произведенную энергию</t>
  </si>
  <si>
    <t xml:space="preserve">        в расчете на товарную энергию</t>
  </si>
  <si>
    <t xml:space="preserve">        в расчете на всю произведенную электрическую энергию</t>
  </si>
  <si>
    <t xml:space="preserve">        в расчете на товарную электрическую энергию</t>
  </si>
  <si>
    <t xml:space="preserve">        в расчете на всю произведенную тепловую энергию</t>
  </si>
  <si>
    <t xml:space="preserve">        в расчете на товарную тепловую энергию</t>
  </si>
  <si>
    <t>Комментарии</t>
  </si>
  <si>
    <t>План*</t>
  </si>
  <si>
    <t>* Плановые суммы, заложенные в утвержденных тарифах</t>
  </si>
  <si>
    <t>Стоимость выполненных работ и затрат (освоено) с начала проведения работ, по состоянию на 01.01.2010 в текущих  ценах, тыс. руб.</t>
  </si>
  <si>
    <t>Источники финансирования в 2010 году, Всего  тыс. руб.</t>
  </si>
  <si>
    <t>Отчет об исполнении инвестиционной программы ОАО "Монди СЛПК" за 2010 год.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</si>
</sst>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.0"/>
    <numFmt numFmtId="170" formatCode="#,##0.000"/>
    <numFmt numFmtId="171" formatCode="#,##0.0000"/>
    <numFmt numFmtId="172" formatCode="0.0%"/>
    <numFmt numFmtId="173" formatCode="0.000%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67" fontId="3" fillId="33" borderId="10" xfId="59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167" fontId="3" fillId="33" borderId="11" xfId="59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167" fontId="4" fillId="34" borderId="13" xfId="59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vertical="center"/>
    </xf>
    <xf numFmtId="167" fontId="2" fillId="34" borderId="13" xfId="59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67" fontId="2" fillId="33" borderId="14" xfId="59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7" fontId="2" fillId="33" borderId="14" xfId="59" applyNumberFormat="1" applyFont="1" applyFill="1" applyBorder="1" applyAlignment="1">
      <alignment wrapText="1"/>
    </xf>
    <xf numFmtId="167" fontId="3" fillId="33" borderId="11" xfId="59" applyNumberFormat="1" applyFont="1" applyFill="1" applyBorder="1" applyAlignment="1">
      <alignment wrapText="1"/>
    </xf>
    <xf numFmtId="167" fontId="3" fillId="33" borderId="10" xfId="59" applyNumberFormat="1" applyFont="1" applyFill="1" applyBorder="1" applyAlignment="1">
      <alignment wrapText="1"/>
    </xf>
    <xf numFmtId="0" fontId="3" fillId="35" borderId="11" xfId="0" applyFont="1" applyFill="1" applyBorder="1" applyAlignment="1">
      <alignment vertical="center"/>
    </xf>
    <xf numFmtId="0" fontId="3" fillId="35" borderId="10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Continuous" vertical="center" wrapText="1"/>
      <protection/>
    </xf>
    <xf numFmtId="0" fontId="3" fillId="35" borderId="15" xfId="0" applyFont="1" applyFill="1" applyBorder="1" applyAlignment="1">
      <alignment vertical="center"/>
    </xf>
    <xf numFmtId="0" fontId="3" fillId="35" borderId="12" xfId="52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/>
    </xf>
    <xf numFmtId="0" fontId="3" fillId="35" borderId="16" xfId="52" applyFont="1" applyFill="1" applyBorder="1" applyAlignment="1">
      <alignment horizontal="center" vertical="center"/>
      <protection/>
    </xf>
    <xf numFmtId="0" fontId="3" fillId="35" borderId="11" xfId="52" applyFont="1" applyFill="1" applyBorder="1" applyAlignment="1">
      <alignment horizontal="center" vertical="center"/>
      <protection/>
    </xf>
    <xf numFmtId="0" fontId="2" fillId="35" borderId="14" xfId="0" applyFont="1" applyFill="1" applyBorder="1" applyAlignment="1">
      <alignment horizontal="left" vertical="center" wrapText="1"/>
    </xf>
    <xf numFmtId="167" fontId="2" fillId="35" borderId="14" xfId="59" applyNumberFormat="1" applyFont="1" applyFill="1" applyBorder="1" applyAlignment="1">
      <alignment/>
    </xf>
    <xf numFmtId="167" fontId="2" fillId="35" borderId="14" xfId="59" applyNumberFormat="1" applyFont="1" applyFill="1" applyBorder="1" applyAlignment="1">
      <alignment wrapText="1"/>
    </xf>
    <xf numFmtId="0" fontId="3" fillId="35" borderId="11" xfId="0" applyFont="1" applyFill="1" applyBorder="1" applyAlignment="1">
      <alignment horizontal="left" vertical="center" wrapText="1"/>
    </xf>
    <xf numFmtId="167" fontId="3" fillId="35" borderId="11" xfId="59" applyNumberFormat="1" applyFont="1" applyFill="1" applyBorder="1" applyAlignment="1">
      <alignment/>
    </xf>
    <xf numFmtId="167" fontId="3" fillId="35" borderId="11" xfId="59" applyNumberFormat="1" applyFont="1" applyFill="1" applyBorder="1" applyAlignment="1">
      <alignment wrapText="1"/>
    </xf>
    <xf numFmtId="169" fontId="2" fillId="34" borderId="13" xfId="59" applyNumberFormat="1" applyFont="1" applyFill="1" applyBorder="1" applyAlignment="1">
      <alignment/>
    </xf>
    <xf numFmtId="3" fontId="2" fillId="33" borderId="14" xfId="59" applyNumberFormat="1" applyFont="1" applyFill="1" applyBorder="1" applyAlignment="1">
      <alignment/>
    </xf>
    <xf numFmtId="3" fontId="2" fillId="35" borderId="14" xfId="59" applyNumberFormat="1" applyFont="1" applyFill="1" applyBorder="1" applyAlignment="1">
      <alignment/>
    </xf>
    <xf numFmtId="3" fontId="3" fillId="35" borderId="11" xfId="59" applyNumberFormat="1" applyFont="1" applyFill="1" applyBorder="1" applyAlignment="1">
      <alignment/>
    </xf>
    <xf numFmtId="3" fontId="2" fillId="34" borderId="13" xfId="59" applyNumberFormat="1" applyFont="1" applyFill="1" applyBorder="1" applyAlignment="1">
      <alignment/>
    </xf>
    <xf numFmtId="3" fontId="3" fillId="33" borderId="11" xfId="59" applyNumberFormat="1" applyFont="1" applyFill="1" applyBorder="1" applyAlignment="1">
      <alignment/>
    </xf>
    <xf numFmtId="3" fontId="3" fillId="33" borderId="10" xfId="59" applyNumberFormat="1" applyFont="1" applyFill="1" applyBorder="1" applyAlignment="1">
      <alignment/>
    </xf>
    <xf numFmtId="3" fontId="3" fillId="33" borderId="14" xfId="59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3" fontId="2" fillId="36" borderId="14" xfId="59" applyNumberFormat="1" applyFont="1" applyFill="1" applyBorder="1" applyAlignment="1">
      <alignment/>
    </xf>
    <xf numFmtId="3" fontId="3" fillId="36" borderId="11" xfId="59" applyNumberFormat="1" applyFont="1" applyFill="1" applyBorder="1" applyAlignment="1">
      <alignment/>
    </xf>
    <xf numFmtId="3" fontId="0" fillId="36" borderId="10" xfId="0" applyNumberFormat="1" applyFill="1" applyBorder="1" applyAlignment="1">
      <alignment horizontal="right"/>
    </xf>
    <xf numFmtId="3" fontId="2" fillId="36" borderId="13" xfId="59" applyNumberFormat="1" applyFont="1" applyFill="1" applyBorder="1" applyAlignment="1">
      <alignment/>
    </xf>
    <xf numFmtId="3" fontId="2" fillId="36" borderId="14" xfId="59" applyNumberFormat="1" applyFont="1" applyFill="1" applyBorder="1" applyAlignment="1">
      <alignment horizontal="right"/>
    </xf>
    <xf numFmtId="3" fontId="3" fillId="36" borderId="10" xfId="59" applyNumberFormat="1" applyFont="1" applyFill="1" applyBorder="1" applyAlignment="1">
      <alignment/>
    </xf>
    <xf numFmtId="3" fontId="2" fillId="33" borderId="11" xfId="59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5" borderId="11" xfId="52" applyFont="1" applyFill="1" applyBorder="1" applyAlignment="1">
      <alignment horizontal="center" vertical="center" wrapText="1"/>
      <protection/>
    </xf>
    <xf numFmtId="0" fontId="3" fillId="35" borderId="15" xfId="52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9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мониторинг_поставщики_РЭ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46.75390625" style="2" customWidth="1"/>
    <col min="2" max="4" width="13.25390625" style="2" customWidth="1"/>
    <col min="5" max="5" width="17.00390625" style="2" customWidth="1"/>
    <col min="6" max="6" width="9.375" style="2" customWidth="1"/>
    <col min="7" max="7" width="10.375" style="2" customWidth="1"/>
    <col min="8" max="8" width="13.125" style="2" customWidth="1"/>
    <col min="9" max="9" width="10.75390625" style="2" customWidth="1"/>
    <col min="10" max="10" width="10.875" style="2" customWidth="1"/>
    <col min="11" max="11" width="12.875" style="2" customWidth="1"/>
    <col min="12" max="12" width="9.25390625" style="2" customWidth="1"/>
    <col min="13" max="13" width="14.375" style="2" customWidth="1"/>
    <col min="14" max="16384" width="9.125" style="2" customWidth="1"/>
  </cols>
  <sheetData>
    <row r="1" ht="15.75">
      <c r="A1" s="16" t="s">
        <v>23</v>
      </c>
    </row>
    <row r="2" ht="12.75"/>
    <row r="3" spans="1:13" s="3" customFormat="1" ht="63" customHeight="1">
      <c r="A3" s="20"/>
      <c r="B3" s="57" t="s">
        <v>3</v>
      </c>
      <c r="C3" s="59" t="s">
        <v>4</v>
      </c>
      <c r="D3" s="61" t="s">
        <v>21</v>
      </c>
      <c r="E3" s="62"/>
      <c r="F3" s="62" t="s">
        <v>22</v>
      </c>
      <c r="G3" s="62"/>
      <c r="H3" s="22" t="s">
        <v>5</v>
      </c>
      <c r="I3" s="22"/>
      <c r="J3" s="22"/>
      <c r="K3" s="22"/>
      <c r="L3" s="22"/>
      <c r="M3" s="54" t="s">
        <v>18</v>
      </c>
    </row>
    <row r="4" spans="1:13" s="3" customFormat="1" ht="17.25" customHeight="1">
      <c r="A4" s="23"/>
      <c r="B4" s="58"/>
      <c r="C4" s="60"/>
      <c r="D4" s="61"/>
      <c r="E4" s="62"/>
      <c r="F4" s="62"/>
      <c r="G4" s="62"/>
      <c r="H4" s="24" t="s">
        <v>6</v>
      </c>
      <c r="I4" s="24" t="s">
        <v>7</v>
      </c>
      <c r="J4" s="21" t="s">
        <v>8</v>
      </c>
      <c r="K4" s="21" t="s">
        <v>9</v>
      </c>
      <c r="L4" s="21" t="s">
        <v>10</v>
      </c>
      <c r="M4" s="55"/>
    </row>
    <row r="5" spans="1:13" ht="12.75">
      <c r="A5" s="25"/>
      <c r="B5" s="58"/>
      <c r="C5" s="60"/>
      <c r="D5" s="26" t="s">
        <v>19</v>
      </c>
      <c r="E5" s="27" t="s">
        <v>11</v>
      </c>
      <c r="F5" s="27" t="s">
        <v>19</v>
      </c>
      <c r="G5" s="27" t="s">
        <v>11</v>
      </c>
      <c r="H5" s="27" t="s">
        <v>11</v>
      </c>
      <c r="I5" s="27" t="s">
        <v>11</v>
      </c>
      <c r="J5" s="27" t="s">
        <v>11</v>
      </c>
      <c r="K5" s="27" t="s">
        <v>11</v>
      </c>
      <c r="L5" s="27" t="s">
        <v>11</v>
      </c>
      <c r="M5" s="56"/>
    </row>
    <row r="6" spans="1:13" s="4" customFormat="1" ht="12.75">
      <c r="A6" s="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" customFormat="1" ht="12.75">
      <c r="A7" s="28" t="s">
        <v>12</v>
      </c>
      <c r="B7" s="36">
        <v>3278116.9</v>
      </c>
      <c r="C7" s="36">
        <v>3410273</v>
      </c>
      <c r="D7" s="36">
        <f aca="true" t="shared" si="0" ref="D7:F8">D10+D13</f>
        <v>505276.3741778302</v>
      </c>
      <c r="E7" s="36">
        <f t="shared" si="0"/>
        <v>3351663.716</v>
      </c>
      <c r="F7" s="36">
        <f t="shared" si="0"/>
        <v>395550</v>
      </c>
      <c r="G7" s="36">
        <f>SUM(H7:L7)</f>
        <v>758211.3899999999</v>
      </c>
      <c r="H7" s="36">
        <f aca="true" t="shared" si="1" ref="H7:L8">H10+H13</f>
        <v>87254.837</v>
      </c>
      <c r="I7" s="36">
        <f t="shared" si="1"/>
        <v>240394.7487066859</v>
      </c>
      <c r="J7" s="36">
        <f t="shared" si="1"/>
        <v>430561.80429331405</v>
      </c>
      <c r="K7" s="29">
        <f t="shared" si="1"/>
        <v>0</v>
      </c>
      <c r="L7" s="29">
        <f t="shared" si="1"/>
        <v>0</v>
      </c>
      <c r="M7" s="30"/>
    </row>
    <row r="8" spans="1:13" ht="12.75">
      <c r="A8" s="31" t="s">
        <v>13</v>
      </c>
      <c r="B8" s="37"/>
      <c r="C8" s="37"/>
      <c r="D8" s="37">
        <f t="shared" si="0"/>
        <v>135674.1976369573</v>
      </c>
      <c r="E8" s="37">
        <f t="shared" si="0"/>
        <v>848161.5009999999</v>
      </c>
      <c r="F8" s="37">
        <f t="shared" si="0"/>
        <v>106640.20000000001</v>
      </c>
      <c r="G8" s="36">
        <f>SUM(H8:L8)</f>
        <v>177689.375</v>
      </c>
      <c r="H8" s="37">
        <f t="shared" si="1"/>
        <v>20129.317801614874</v>
      </c>
      <c r="I8" s="37">
        <f t="shared" si="1"/>
        <v>65463.69464999999</v>
      </c>
      <c r="J8" s="37">
        <f t="shared" si="1"/>
        <v>92096.36254838514</v>
      </c>
      <c r="K8" s="32">
        <f t="shared" si="1"/>
        <v>0</v>
      </c>
      <c r="L8" s="32">
        <f t="shared" si="1"/>
        <v>0</v>
      </c>
      <c r="M8" s="33"/>
    </row>
    <row r="9" spans="1:13" s="1" customFormat="1" ht="12.75">
      <c r="A9" s="11" t="s">
        <v>2</v>
      </c>
      <c r="B9" s="38"/>
      <c r="C9" s="38"/>
      <c r="D9" s="38"/>
      <c r="E9" s="38"/>
      <c r="F9" s="38"/>
      <c r="G9" s="38"/>
      <c r="H9" s="38"/>
      <c r="I9" s="38"/>
      <c r="J9" s="34"/>
      <c r="K9" s="12"/>
      <c r="L9" s="12"/>
      <c r="M9" s="12"/>
    </row>
    <row r="10" spans="1:13" s="1" customFormat="1" ht="25.5">
      <c r="A10" s="14" t="s">
        <v>14</v>
      </c>
      <c r="B10" s="35"/>
      <c r="C10" s="35"/>
      <c r="D10" s="35">
        <v>262146.44176629453</v>
      </c>
      <c r="E10" s="35">
        <v>1668566.3390000002</v>
      </c>
      <c r="F10" s="35">
        <v>188214.78</v>
      </c>
      <c r="G10" s="35">
        <v>390630.508</v>
      </c>
      <c r="H10" s="46">
        <v>43365.426</v>
      </c>
      <c r="I10" s="46">
        <f>89557.7/616501.675*2061440.334-(0.1451-0.0935)*2061440.334</f>
        <v>193090.1060227875</v>
      </c>
      <c r="J10" s="52">
        <f>G10-H10-I10</f>
        <v>154174.97597721248</v>
      </c>
      <c r="K10" s="15"/>
      <c r="L10" s="15"/>
      <c r="M10" s="17"/>
    </row>
    <row r="11" spans="1:13" ht="25.5">
      <c r="A11" s="7" t="s">
        <v>15</v>
      </c>
      <c r="B11" s="39"/>
      <c r="C11" s="39"/>
      <c r="D11" s="39">
        <v>86009.051479382</v>
      </c>
      <c r="E11" s="39">
        <v>523967.311</v>
      </c>
      <c r="F11" s="39">
        <v>63644.8</v>
      </c>
      <c r="G11" s="41">
        <v>117626.659</v>
      </c>
      <c r="H11" s="47">
        <f>H10/2061441.334*616501.675</f>
        <v>12969.012178586961</v>
      </c>
      <c r="I11" s="48">
        <f>89557.7-(0.1451-0.0935)*616501.675</f>
        <v>57746.21356999999</v>
      </c>
      <c r="J11" s="39">
        <f>G11-H11-I11</f>
        <v>46911.43325141305</v>
      </c>
      <c r="K11" s="8"/>
      <c r="L11" s="8"/>
      <c r="M11" s="18"/>
    </row>
    <row r="12" spans="1:13" s="1" customFormat="1" ht="12.75">
      <c r="A12" s="13" t="s">
        <v>0</v>
      </c>
      <c r="B12" s="38"/>
      <c r="C12" s="38"/>
      <c r="D12" s="38"/>
      <c r="E12" s="38"/>
      <c r="F12" s="38"/>
      <c r="G12" s="38"/>
      <c r="H12" s="49"/>
      <c r="I12" s="49"/>
      <c r="J12" s="38"/>
      <c r="K12" s="12"/>
      <c r="L12" s="12"/>
      <c r="M12" s="12"/>
    </row>
    <row r="13" spans="1:13" s="1" customFormat="1" ht="25.5">
      <c r="A13" s="14" t="s">
        <v>16</v>
      </c>
      <c r="B13" s="35"/>
      <c r="C13" s="35"/>
      <c r="D13" s="35">
        <v>243129.93241153567</v>
      </c>
      <c r="E13" s="35">
        <v>1683097.3769999999</v>
      </c>
      <c r="F13" s="35">
        <v>207335.22</v>
      </c>
      <c r="G13" s="35">
        <v>367580.882</v>
      </c>
      <c r="H13" s="46">
        <v>43889.411</v>
      </c>
      <c r="I13" s="50">
        <f>23435.8/662.661*4061.81-(75.52-51.8)*4061.81</f>
        <v>47304.642683898404</v>
      </c>
      <c r="J13" s="35">
        <f>G13-H13-I13</f>
        <v>276386.8283161016</v>
      </c>
      <c r="K13" s="15"/>
      <c r="L13" s="15"/>
      <c r="M13" s="17"/>
    </row>
    <row r="14" spans="1:13" ht="12.75">
      <c r="A14" s="5" t="s">
        <v>17</v>
      </c>
      <c r="B14" s="40"/>
      <c r="C14" s="40"/>
      <c r="D14" s="40">
        <v>49665.1461575753</v>
      </c>
      <c r="E14" s="40">
        <v>324194.18999999994</v>
      </c>
      <c r="F14" s="40">
        <v>42995.4</v>
      </c>
      <c r="G14" s="41">
        <v>60062.716</v>
      </c>
      <c r="H14" s="51">
        <f>H13/4061810*662661</f>
        <v>7160.305623027911</v>
      </c>
      <c r="I14" s="48">
        <f>23435.8-(75.52-51.8)*662.661</f>
        <v>7717.481080000001</v>
      </c>
      <c r="J14" s="40">
        <f>G14-H14-I14</f>
        <v>45184.929296972085</v>
      </c>
      <c r="K14" s="6"/>
      <c r="L14" s="6"/>
      <c r="M14" s="19"/>
    </row>
    <row r="15" ht="12.75">
      <c r="E15" s="53"/>
    </row>
    <row r="16" ht="12.75">
      <c r="A16" s="2" t="s">
        <v>20</v>
      </c>
    </row>
    <row r="17" ht="12.75"/>
    <row r="18" spans="8:11" ht="12.75">
      <c r="H18" s="42"/>
      <c r="I18" s="42"/>
      <c r="J18" s="42"/>
      <c r="K18" s="42"/>
    </row>
    <row r="19" spans="8:11" ht="12.75">
      <c r="H19" s="42"/>
      <c r="I19" s="43"/>
      <c r="J19" s="44"/>
      <c r="K19" s="42"/>
    </row>
    <row r="20" spans="8:11" ht="12.75">
      <c r="H20" s="42"/>
      <c r="I20" s="43"/>
      <c r="J20" s="44"/>
      <c r="K20" s="42"/>
    </row>
    <row r="21" spans="8:11" ht="12.75">
      <c r="H21" s="42"/>
      <c r="I21" s="43"/>
      <c r="J21" s="43"/>
      <c r="K21" s="42"/>
    </row>
    <row r="22" spans="8:11" ht="12.75">
      <c r="H22" s="42"/>
      <c r="I22" s="43"/>
      <c r="J22" s="44"/>
      <c r="K22" s="42"/>
    </row>
    <row r="23" spans="8:11" s="16" customFormat="1" ht="15.75">
      <c r="H23" s="45"/>
      <c r="I23" s="45"/>
      <c r="J23" s="45"/>
      <c r="K23" s="45"/>
    </row>
  </sheetData>
  <sheetProtection/>
  <mergeCells count="5">
    <mergeCell ref="M3:M5"/>
    <mergeCell ref="B3:B5"/>
    <mergeCell ref="C3:C5"/>
    <mergeCell ref="D3:E4"/>
    <mergeCell ref="F3:G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ryabinin</dc:creator>
  <cp:keywords/>
  <dc:description/>
  <cp:lastModifiedBy>KiktevV</cp:lastModifiedBy>
  <cp:lastPrinted>2011-02-08T07:02:02Z</cp:lastPrinted>
  <dcterms:created xsi:type="dcterms:W3CDTF">2009-04-29T12:35:39Z</dcterms:created>
  <dcterms:modified xsi:type="dcterms:W3CDTF">2012-03-26T10:17:30Z</dcterms:modified>
  <cp:category/>
  <cp:version/>
  <cp:contentType/>
  <cp:contentStatus/>
</cp:coreProperties>
</file>